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e.mezhennyy\Documents\Проекты\Семинар по планированию\"/>
    </mc:Choice>
  </mc:AlternateContent>
  <bookViews>
    <workbookView xWindow="0" yWindow="0" windowWidth="28800" windowHeight="12885"/>
  </bookViews>
  <sheets>
    <sheet name="График выполнения этапа 1" sheetId="3" r:id="rId1"/>
    <sheet name="Лист1" sheetId="1" r:id="rId2"/>
    <sheet name="Праздники" sheetId="2" r:id="rId3"/>
  </sheets>
  <definedNames>
    <definedName name="Праздники">Праздники!$A$2:$A$25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  <c r="D33" i="1"/>
  <c r="D32" i="1"/>
  <c r="C33" i="1"/>
  <c r="D30" i="1" l="1"/>
  <c r="D31" i="1" s="1"/>
  <c r="C29" i="1"/>
  <c r="C30" i="1" s="1"/>
  <c r="C31" i="1" s="1"/>
  <c r="E31" i="1" s="1"/>
  <c r="F28" i="1"/>
  <c r="E28" i="1"/>
  <c r="G19" i="1"/>
  <c r="C17" i="1"/>
  <c r="E29" i="1" l="1"/>
  <c r="F31" i="1"/>
  <c r="C32" i="1"/>
  <c r="F29" i="1"/>
  <c r="F30" i="1"/>
  <c r="E30" i="1"/>
  <c r="E32" i="1" l="1"/>
  <c r="F16" i="1" l="1"/>
  <c r="D19" i="1"/>
  <c r="E16" i="1"/>
  <c r="D17" i="1"/>
  <c r="C18" i="1" s="1"/>
  <c r="D18" i="1" l="1"/>
  <c r="E18" i="1" s="1"/>
  <c r="F17" i="1"/>
  <c r="F18" i="1" l="1"/>
  <c r="C19" i="1"/>
  <c r="F19" i="1" l="1"/>
  <c r="C20" i="1"/>
  <c r="D20" i="1" s="1"/>
  <c r="E19" i="1"/>
  <c r="C21" i="1" l="1"/>
  <c r="D21" i="1" s="1"/>
  <c r="F21" i="1" s="1"/>
  <c r="C22" i="1"/>
  <c r="D22" i="1" s="1"/>
  <c r="F20" i="1"/>
  <c r="C26" i="1" l="1"/>
  <c r="C23" i="1"/>
  <c r="F22" i="1"/>
  <c r="C24" i="1" l="1"/>
  <c r="D23" i="1"/>
  <c r="D24" i="1" l="1"/>
  <c r="F23" i="1"/>
  <c r="E24" i="1"/>
  <c r="C25" i="1" l="1"/>
  <c r="F24" i="1"/>
  <c r="D25" i="1" l="1"/>
  <c r="E25" i="1" s="1"/>
  <c r="F25" i="1" l="1"/>
  <c r="D26" i="1"/>
  <c r="F26" i="1" l="1"/>
  <c r="C27" i="1"/>
  <c r="D27" i="1" s="1"/>
  <c r="F27" i="1" s="1"/>
  <c r="E26" i="1"/>
</calcChain>
</file>

<file path=xl/sharedStrings.xml><?xml version="1.0" encoding="utf-8"?>
<sst xmlns="http://schemas.openxmlformats.org/spreadsheetml/2006/main" count="164" uniqueCount="125">
  <si>
    <t>№ этапа</t>
  </si>
  <si>
    <t>Наименование этапа</t>
  </si>
  <si>
    <t>Дата начала</t>
  </si>
  <si>
    <t>Дата окончания</t>
  </si>
  <si>
    <t>Результат</t>
  </si>
  <si>
    <t>Ответсвенный исполнитель</t>
  </si>
  <si>
    <t>Куратор</t>
  </si>
  <si>
    <t>Проектно-сметная документация (стадии П и Р), с положительным заключением государственной экспертизы и необходимыми согласованиями</t>
  </si>
  <si>
    <t>Выполнение проектно-изыскательских работ</t>
  </si>
  <si>
    <t>1.1.</t>
  </si>
  <si>
    <t>1.</t>
  </si>
  <si>
    <t>1.2.</t>
  </si>
  <si>
    <t>1.3.</t>
  </si>
  <si>
    <t>1.4.</t>
  </si>
  <si>
    <t>1.5.</t>
  </si>
  <si>
    <t>Эксплуатирующая организацция МУП Вода-тепло</t>
  </si>
  <si>
    <t>Зам.главы по ЖКХ АГО Фамилия И.О.</t>
  </si>
  <si>
    <t>Праздничные дни</t>
  </si>
  <si>
    <t>Подготовка сметной документации на проектирование</t>
  </si>
  <si>
    <t>Экспертиза сметной документации</t>
  </si>
  <si>
    <t>Подготовка конкурсной документации</t>
  </si>
  <si>
    <t>Пакет документов в соответсвии с 44 ФЗ для проведения конкурсных процедур</t>
  </si>
  <si>
    <t>Проведение конкурсных процедур</t>
  </si>
  <si>
    <t>Подписанный с двух сторон договор на подрядные работы по разработке ПИР</t>
  </si>
  <si>
    <t>срок, раб.дней</t>
  </si>
  <si>
    <t>1.7.</t>
  </si>
  <si>
    <t>Выполнение ПИР и разработка смет</t>
  </si>
  <si>
    <t>Подрядная организация ООО "Проект"</t>
  </si>
  <si>
    <t>Натурное обследование объекта</t>
  </si>
  <si>
    <t>Письмо в адрес заказчика с перечнем необходимых исходных данных и запросом необходимых ТУ</t>
  </si>
  <si>
    <t>Сбор и предоставление исходных данных</t>
  </si>
  <si>
    <t>Официальный ответ с предоставлением всех необходимых исходных данных</t>
  </si>
  <si>
    <t>Отчеты об инженерных изысканиях с отметками о сверках</t>
  </si>
  <si>
    <t>Изыскательские работы</t>
  </si>
  <si>
    <t>Проектная документация</t>
  </si>
  <si>
    <t>Согласование проектных решений</t>
  </si>
  <si>
    <t>Полный комплект проектной и сметной документации в соответствии с постановлением 87</t>
  </si>
  <si>
    <t>Полный перечень положительных согласований</t>
  </si>
  <si>
    <t>Экспертиза проектной документации</t>
  </si>
  <si>
    <t>Разработка и согласование комплектов рабочих чертежей</t>
  </si>
  <si>
    <t>Положительное заключение государственной экспертизы</t>
  </si>
  <si>
    <t>Глава МО</t>
  </si>
  <si>
    <t>Закрытие работ</t>
  </si>
  <si>
    <t>Аты выполненых работ, счета-фактуры</t>
  </si>
  <si>
    <t>срок, кал. дней</t>
  </si>
  <si>
    <t>Должность</t>
  </si>
  <si>
    <t>дата</t>
  </si>
  <si>
    <t>УТВЕРДИЛ</t>
  </si>
  <si>
    <t>2.</t>
  </si>
  <si>
    <t>Строительно-монтажные работы</t>
  </si>
  <si>
    <t>Ввод объекта в эксплуатацию (КС-14, ОС-3)</t>
  </si>
  <si>
    <t>2.1.</t>
  </si>
  <si>
    <t>Разделение смет на отдельные этапы и определение формы их реализации, выделение давальческих материалов и оборудования</t>
  </si>
  <si>
    <t>Составлена ведомость давальческих материалов и оборудования</t>
  </si>
  <si>
    <t>2.2.</t>
  </si>
  <si>
    <t>Комплект рабочих чертежей утвержденный в работу, технрические задания и опросные листы на производство и закупку оборудования и материалов</t>
  </si>
  <si>
    <t>Подготовка конкурсной документации на закупку материалов и оборудования</t>
  </si>
  <si>
    <t>2.3.</t>
  </si>
  <si>
    <t>Подготовка конкурсной документации на производство строительно-монтажных работ</t>
  </si>
  <si>
    <t>2.4.</t>
  </si>
  <si>
    <t>Разработка ПОС и ППР</t>
  </si>
  <si>
    <t>Разработка графика выполнения работ</t>
  </si>
  <si>
    <t>Получение разрешения на строительство</t>
  </si>
  <si>
    <t>2.9.</t>
  </si>
  <si>
    <t xml:space="preserve">Подписанный с двух сторон договор на подрядные работы, </t>
  </si>
  <si>
    <t>подписание договоров на поставку оборудования и материалов</t>
  </si>
  <si>
    <t>Проведение конкурсных процедур на СМР</t>
  </si>
  <si>
    <t>Проведение конкурсных процедур на поставку оборудования и материалов</t>
  </si>
  <si>
    <t>2.10.</t>
  </si>
  <si>
    <t>Поставка давальческих оборудования и материалов</t>
  </si>
  <si>
    <t>2.8.9.</t>
  </si>
  <si>
    <t>2.8.10.</t>
  </si>
  <si>
    <t>Приемка объекта</t>
  </si>
  <si>
    <t>Справка о соответствии построенного, реконструированного объекта капитального строительства требованиям технических регламентов (СП 68.13330.2017 Приемка в эксплуатацию законченных строительством объектов. Основные положения. Актуализированная редакция СНиП 3.01.04-87)</t>
  </si>
  <si>
    <t>Завершение работ</t>
  </si>
  <si>
    <t>Земляные работы</t>
  </si>
  <si>
    <t>Фундаментые работы</t>
  </si>
  <si>
    <t>Предпроектная подготовка</t>
  </si>
  <si>
    <t>Инвентаризация существующей системы</t>
  </si>
  <si>
    <t xml:space="preserve">Техническое задание на выполнение проектно-изыскательских работ учитывающее особенности и технические параметры объекта
</t>
  </si>
  <si>
    <t>Разработка предпроектного технологического решения</t>
  </si>
  <si>
    <t>Разработка технического задания на выполнение проектно-изыскательских работ</t>
  </si>
  <si>
    <t>Техническое задание на выбранный вариант решения</t>
  </si>
  <si>
    <t>1.6.</t>
  </si>
  <si>
    <t>Согласование технического задания на выполнение проектно-изыскательских работ</t>
  </si>
  <si>
    <t>Утвержденное в работу со стороны заказчика техническое задание на выполнение проектно-изыскательских работ</t>
  </si>
  <si>
    <t>Отчет с актуальной схемой, техническими  параметрами, уровнем износа и режимами работы существующей системы, прогнозы объемов и графиков потребления ресурса</t>
  </si>
  <si>
    <t>Анализ смежных инженеррынх систем и инфраструктуры</t>
  </si>
  <si>
    <t>Отчет о наличии смежных инженерных систем и инфраструктуры с основными техническими параметрами, схемами прокладки линейных сооружений и размещения инфраструктурных объектов, резервов по необходимым ресурсам</t>
  </si>
  <si>
    <t>Расчет техникоэкономической эффективности эффективности выбранного решения, результаты повариантного сравнения с учетом:
 - анализа смежных систем и инфраструктуры;
 - определения предвариельных коридоров и земельных участков для размещения объектов (приняты решения о необходимых мероприятиях по предоставлению земельных участков под строительство объектов и инфраструктуры);
- определены санитарно-охранные зоны в зоне реализации объекта.</t>
  </si>
  <si>
    <t>2.3.1.</t>
  </si>
  <si>
    <t>2.3.2.</t>
  </si>
  <si>
    <t>2.3.3.</t>
  </si>
  <si>
    <t>2.3.4.</t>
  </si>
  <si>
    <t>2.3.5.</t>
  </si>
  <si>
    <t>2.3.6.</t>
  </si>
  <si>
    <t>2.3.7.</t>
  </si>
  <si>
    <t>3.</t>
  </si>
  <si>
    <t>3.1.</t>
  </si>
  <si>
    <t>3.2.</t>
  </si>
  <si>
    <t>3.3.</t>
  </si>
  <si>
    <t>3.4.</t>
  </si>
  <si>
    <t>3.5.</t>
  </si>
  <si>
    <t>3.6.</t>
  </si>
  <si>
    <t>Спставил:</t>
  </si>
  <si>
    <t>Проверил:</t>
  </si>
  <si>
    <t>______________ФИО</t>
  </si>
  <si>
    <t>Акт приемки объекта капитального строительства</t>
  </si>
  <si>
    <t>Общестроительные работы</t>
  </si>
  <si>
    <t>Монтаж систем ОиВ</t>
  </si>
  <si>
    <t>Монтаж систем электроснабжения</t>
  </si>
  <si>
    <t>Монтаж технологического оборудования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</si>
  <si>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</si>
  <si>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</si>
  <si>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</si>
  <si>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</si>
  <si>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</si>
  <si>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</si>
  <si>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</si>
  <si>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</si>
  <si>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</si>
  <si>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</si>
  <si>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…</t>
  </si>
  <si>
    <t>3.6….</t>
  </si>
  <si>
    <t>Проведение пусконаладочных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</si>
</sst>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34873841599524"/>
          <c:y val="0.11173824810761786"/>
          <c:w val="0.74963839647638775"/>
          <c:h val="0.865583522846164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Лист1!$C$7</c:f>
              <c:strCache>
                <c:ptCount val="1"/>
                <c:pt idx="0">
                  <c:v>Дата начала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Лист1!$B$16:$B$27</c:f>
              <c:strCache>
                <c:ptCount val="12"/>
                <c:pt idx="0">
                  <c:v>Выполнение проектно-изыскательских работ</c:v>
                </c:pt>
                <c:pt idx="1">
                  <c:v>Подготовка конкурсной документации</c:v>
                </c:pt>
                <c:pt idx="2">
                  <c:v>Проведение конкурсных процедур</c:v>
                </c:pt>
                <c:pt idx="3">
                  <c:v>Выполнение ПИР и разработка смет</c:v>
                </c:pt>
                <c:pt idx="4">
                  <c:v>Натурное обследование объекта</c:v>
                </c:pt>
                <c:pt idx="5">
                  <c:v>Сбор и предоставление исходных данных</c:v>
                </c:pt>
                <c:pt idx="6">
                  <c:v>Изыскательские работы</c:v>
                </c:pt>
                <c:pt idx="7">
                  <c:v>Проектная документация</c:v>
                </c:pt>
                <c:pt idx="8">
                  <c:v>Согласование проектных решений</c:v>
                </c:pt>
                <c:pt idx="9">
                  <c:v>Экспертиза проектной документации</c:v>
                </c:pt>
                <c:pt idx="10">
                  <c:v>Разработка и согласование комплектов рабочих чертежей</c:v>
                </c:pt>
                <c:pt idx="11">
                  <c:v>Закрытие работ</c:v>
                </c:pt>
              </c:strCache>
            </c:strRef>
          </c:cat>
          <c:val>
            <c:numRef>
              <c:f>Лист1!$C$16:$C$27</c:f>
              <c:numCache>
                <c:formatCode>m/d/yyyy</c:formatCode>
                <c:ptCount val="12"/>
                <c:pt idx="0">
                  <c:v>44211</c:v>
                </c:pt>
                <c:pt idx="1">
                  <c:v>44211</c:v>
                </c:pt>
                <c:pt idx="2">
                  <c:v>44225</c:v>
                </c:pt>
                <c:pt idx="3">
                  <c:v>44265</c:v>
                </c:pt>
                <c:pt idx="4">
                  <c:v>44265</c:v>
                </c:pt>
                <c:pt idx="5">
                  <c:v>44271</c:v>
                </c:pt>
                <c:pt idx="6">
                  <c:v>44271</c:v>
                </c:pt>
                <c:pt idx="7">
                  <c:v>44305</c:v>
                </c:pt>
                <c:pt idx="8">
                  <c:v>44305</c:v>
                </c:pt>
                <c:pt idx="9">
                  <c:v>44440</c:v>
                </c:pt>
                <c:pt idx="10">
                  <c:v>44305</c:v>
                </c:pt>
                <c:pt idx="11">
                  <c:v>44492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C-492A-829A-8DEDFBB552CE}"/>
            </c:ext>
          </c:extLst>
        </c:ser>
        <c:ser>
          <c:idx val="1"/>
          <c:order val="1"/>
          <c:tx>
            <c:strRef>
              <c:f>Лист1!$F$7</c:f>
              <c:strCache>
                <c:ptCount val="1"/>
                <c:pt idx="0">
                  <c:v>срок, кал. дней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Лист1!$B$16:$B$27</c:f>
              <c:strCache>
                <c:ptCount val="12"/>
                <c:pt idx="0">
                  <c:v>Выполнение проектно-изыскательских работ</c:v>
                </c:pt>
                <c:pt idx="1">
                  <c:v>Подготовка конкурсной документации</c:v>
                </c:pt>
                <c:pt idx="2">
                  <c:v>Проведение конкурсных процедур</c:v>
                </c:pt>
                <c:pt idx="3">
                  <c:v>Выполнение ПИР и разработка смет</c:v>
                </c:pt>
                <c:pt idx="4">
                  <c:v>Натурное обследование объекта</c:v>
                </c:pt>
                <c:pt idx="5">
                  <c:v>Сбор и предоставление исходных данных</c:v>
                </c:pt>
                <c:pt idx="6">
                  <c:v>Изыскательские работы</c:v>
                </c:pt>
                <c:pt idx="7">
                  <c:v>Проектная документация</c:v>
                </c:pt>
                <c:pt idx="8">
                  <c:v>Согласование проектных решений</c:v>
                </c:pt>
                <c:pt idx="9">
                  <c:v>Экспертиза проектной документации</c:v>
                </c:pt>
                <c:pt idx="10">
                  <c:v>Разработка и согласование комплектов рабочих чертежей</c:v>
                </c:pt>
                <c:pt idx="11">
                  <c:v>Закрытие работ</c:v>
                </c:pt>
              </c:strCache>
            </c:strRef>
          </c:cat>
          <c:val>
            <c:numRef>
              <c:f>Лист1!$F$16:$F$27</c:f>
              <c:numCache>
                <c:formatCode>General</c:formatCode>
                <c:ptCount val="12"/>
                <c:pt idx="0">
                  <c:v>307</c:v>
                </c:pt>
                <c:pt idx="1">
                  <c:v>13</c:v>
                </c:pt>
                <c:pt idx="2">
                  <c:v>40</c:v>
                </c:pt>
                <c:pt idx="3">
                  <c:v>253</c:v>
                </c:pt>
                <c:pt idx="4">
                  <c:v>6</c:v>
                </c:pt>
                <c:pt idx="5">
                  <c:v>13</c:v>
                </c:pt>
                <c:pt idx="6">
                  <c:v>34</c:v>
                </c:pt>
                <c:pt idx="7">
                  <c:v>134</c:v>
                </c:pt>
                <c:pt idx="8">
                  <c:v>134</c:v>
                </c:pt>
                <c:pt idx="9">
                  <c:v>30</c:v>
                </c:pt>
                <c:pt idx="10">
                  <c:v>186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C-492A-829A-8DEDFBB55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85664"/>
        <c:axId val="44787200"/>
      </c:barChart>
      <c:catAx>
        <c:axId val="44785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787200"/>
        <c:crosses val="autoZero"/>
        <c:auto val="1"/>
        <c:lblAlgn val="ctr"/>
        <c:lblOffset val="100"/>
        <c:noMultiLvlLbl val="0"/>
      </c:catAx>
      <c:valAx>
        <c:axId val="44787200"/>
        <c:scaling>
          <c:orientation val="minMax"/>
          <c:max val="44561"/>
          <c:min val="4422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785664"/>
        <c:crosses val="autoZero"/>
        <c:crossBetween val="between"/>
        <c:majorUnit val="7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1"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7"/>
  <sheetViews>
    <sheetView topLeftCell="A34" zoomScale="85" zoomScaleNormal="85" workbookViewId="0">
      <selection activeCell="E16" sqref="E16"/>
    </sheetView>
  </sheetViews>
  <sheetFormatPr defaultRowHeight="15" outlineLevelRow="2" x14ac:dyDescent="0.25"/>
  <cols>
    <col min="1" max="1" width="7.140625" style="7" customWidth="1"/>
    <col min="2" max="2" width="43.7109375" style="8" customWidth="1"/>
    <col min="3" max="3" width="11.140625" style="5" customWidth="1"/>
    <col min="4" max="4" width="10.85546875" style="5" customWidth="1"/>
    <col min="5" max="5" width="10.140625" style="4" bestFit="1" customWidth="1"/>
    <col min="6" max="6" width="10.140625" style="4" customWidth="1"/>
    <col min="7" max="7" width="48" style="2" bestFit="1" customWidth="1"/>
    <col min="8" max="8" width="35.85546875" style="4" customWidth="1"/>
    <col min="9" max="9" width="28.42578125" style="2" customWidth="1"/>
    <col min="10" max="10" width="10.140625" bestFit="1" customWidth="1"/>
  </cols>
  <sheetData>
    <row r="1" spans="1:11" x14ac:dyDescent="0.25">
      <c r="H1" s="33" t="s">
        <v>47</v>
      </c>
      <c r="I1" s="33"/>
    </row>
    <row r="2" spans="1:11" x14ac:dyDescent="0.25">
      <c r="H2" s="33" t="s">
        <v>45</v>
      </c>
      <c r="I2" s="33"/>
    </row>
    <row r="3" spans="1:11" x14ac:dyDescent="0.25">
      <c r="H3" s="34"/>
      <c r="I3" s="34"/>
    </row>
    <row r="4" spans="1:11" x14ac:dyDescent="0.25">
      <c r="H4" s="33" t="s">
        <v>106</v>
      </c>
      <c r="I4" s="33"/>
    </row>
    <row r="5" spans="1:11" x14ac:dyDescent="0.25">
      <c r="H5" s="33" t="s">
        <v>46</v>
      </c>
      <c r="I5" s="33"/>
    </row>
    <row r="7" spans="1:11" s="1" customFormat="1" ht="30" x14ac:dyDescent="0.25">
      <c r="A7" s="10" t="s">
        <v>0</v>
      </c>
      <c r="B7" s="11" t="s">
        <v>1</v>
      </c>
      <c r="C7" s="12" t="s">
        <v>2</v>
      </c>
      <c r="D7" s="12" t="s">
        <v>3</v>
      </c>
      <c r="E7" s="11" t="s">
        <v>24</v>
      </c>
      <c r="F7" s="11" t="s">
        <v>44</v>
      </c>
      <c r="G7" s="11" t="s">
        <v>4</v>
      </c>
      <c r="H7" s="11" t="s">
        <v>5</v>
      </c>
      <c r="I7" s="11" t="s">
        <v>6</v>
      </c>
    </row>
    <row r="8" spans="1:11" s="30" customFormat="1" ht="60" outlineLevel="1" x14ac:dyDescent="0.25">
      <c r="A8" s="27" t="s">
        <v>10</v>
      </c>
      <c r="B8" s="28" t="s">
        <v>77</v>
      </c>
      <c r="C8" s="29"/>
      <c r="D8" s="29"/>
      <c r="E8" s="28"/>
      <c r="F8" s="28"/>
      <c r="G8" s="28" t="s">
        <v>79</v>
      </c>
      <c r="H8" s="28"/>
      <c r="I8" s="28"/>
    </row>
    <row r="9" spans="1:11" s="1" customFormat="1" ht="60" outlineLevel="1" x14ac:dyDescent="0.25">
      <c r="A9" s="10" t="s">
        <v>9</v>
      </c>
      <c r="B9" s="14" t="s">
        <v>78</v>
      </c>
      <c r="C9" s="12"/>
      <c r="D9" s="12"/>
      <c r="E9" s="11"/>
      <c r="F9" s="11"/>
      <c r="G9" s="31" t="s">
        <v>86</v>
      </c>
      <c r="H9" s="11"/>
      <c r="I9" s="11"/>
    </row>
    <row r="10" spans="1:11" s="1" customFormat="1" ht="75" outlineLevel="1" x14ac:dyDescent="0.25">
      <c r="A10" s="10" t="s">
        <v>11</v>
      </c>
      <c r="B10" s="14" t="s">
        <v>87</v>
      </c>
      <c r="C10" s="12"/>
      <c r="D10" s="12"/>
      <c r="E10" s="11"/>
      <c r="F10" s="11"/>
      <c r="G10" s="31" t="s">
        <v>88</v>
      </c>
      <c r="H10" s="11"/>
      <c r="I10" s="11"/>
    </row>
    <row r="11" spans="1:11" s="1" customFormat="1" ht="180" outlineLevel="1" x14ac:dyDescent="0.25">
      <c r="A11" s="10" t="s">
        <v>12</v>
      </c>
      <c r="B11" s="14" t="s">
        <v>80</v>
      </c>
      <c r="C11" s="12"/>
      <c r="D11" s="12"/>
      <c r="E11" s="11"/>
      <c r="F11" s="11"/>
      <c r="G11" s="14" t="s">
        <v>89</v>
      </c>
      <c r="H11" s="11"/>
      <c r="I11" s="11"/>
    </row>
    <row r="12" spans="1:11" s="1" customFormat="1" ht="30" outlineLevel="1" x14ac:dyDescent="0.25">
      <c r="A12" s="10" t="s">
        <v>13</v>
      </c>
      <c r="B12" s="14" t="s">
        <v>81</v>
      </c>
      <c r="C12" s="12"/>
      <c r="D12" s="12"/>
      <c r="E12" s="11"/>
      <c r="F12" s="11"/>
      <c r="G12" s="14" t="s">
        <v>82</v>
      </c>
      <c r="H12" s="11"/>
      <c r="I12" s="11"/>
    </row>
    <row r="13" spans="1:11" s="1" customFormat="1" ht="45" outlineLevel="1" x14ac:dyDescent="0.25">
      <c r="A13" s="10" t="s">
        <v>14</v>
      </c>
      <c r="B13" s="14" t="s">
        <v>84</v>
      </c>
      <c r="C13" s="12"/>
      <c r="D13" s="12"/>
      <c r="E13" s="11"/>
      <c r="F13" s="11"/>
      <c r="G13" s="14" t="s">
        <v>85</v>
      </c>
      <c r="H13" s="11"/>
      <c r="I13" s="11"/>
    </row>
    <row r="14" spans="1:11" s="1" customFormat="1" ht="30" outlineLevel="1" x14ac:dyDescent="0.25">
      <c r="A14" s="10" t="s">
        <v>83</v>
      </c>
      <c r="B14" s="14" t="s">
        <v>18</v>
      </c>
      <c r="C14" s="12"/>
      <c r="D14" s="12"/>
      <c r="E14" s="11"/>
      <c r="F14" s="11"/>
      <c r="G14" s="11"/>
      <c r="H14" s="11"/>
      <c r="I14" s="11"/>
    </row>
    <row r="15" spans="1:11" s="1" customFormat="1" outlineLevel="1" x14ac:dyDescent="0.25">
      <c r="A15" s="10" t="s">
        <v>25</v>
      </c>
      <c r="B15" s="14" t="s">
        <v>19</v>
      </c>
      <c r="C15" s="12"/>
      <c r="D15" s="12"/>
      <c r="E15" s="11"/>
      <c r="F15" s="11"/>
      <c r="G15" s="11"/>
      <c r="H15" s="11"/>
      <c r="I15" s="11"/>
    </row>
    <row r="16" spans="1:11" ht="60" outlineLevel="2" x14ac:dyDescent="0.25">
      <c r="A16" s="20" t="s">
        <v>48</v>
      </c>
      <c r="B16" s="21" t="s">
        <v>8</v>
      </c>
      <c r="C16" s="22">
        <v>44211</v>
      </c>
      <c r="D16" s="23">
        <v>44518</v>
      </c>
      <c r="E16" s="24">
        <f>NETWORKDAYS(C16,D16,Праздники)</f>
        <v>211</v>
      </c>
      <c r="F16" s="24">
        <f>D16-C16</f>
        <v>307</v>
      </c>
      <c r="G16" s="25" t="s">
        <v>7</v>
      </c>
      <c r="H16" s="25" t="s">
        <v>16</v>
      </c>
      <c r="I16" s="25" t="s">
        <v>41</v>
      </c>
      <c r="J16" s="6"/>
      <c r="K16" s="3"/>
    </row>
    <row r="17" spans="1:9" ht="30" outlineLevel="2" x14ac:dyDescent="0.25">
      <c r="A17" s="13" t="s">
        <v>51</v>
      </c>
      <c r="B17" s="14" t="s">
        <v>20</v>
      </c>
      <c r="C17" s="15">
        <f>C16</f>
        <v>44211</v>
      </c>
      <c r="D17" s="15">
        <f>WORKDAY(C17,E17-1,Праздники)</f>
        <v>44224</v>
      </c>
      <c r="E17" s="18">
        <v>10</v>
      </c>
      <c r="F17" s="16">
        <f t="shared" ref="F17:F27" si="0">D17-C17</f>
        <v>13</v>
      </c>
      <c r="G17" s="17" t="s">
        <v>21</v>
      </c>
      <c r="H17" s="18" t="s">
        <v>16</v>
      </c>
      <c r="I17" s="17" t="s">
        <v>41</v>
      </c>
    </row>
    <row r="18" spans="1:9" ht="30" outlineLevel="2" x14ac:dyDescent="0.25">
      <c r="A18" s="13" t="s">
        <v>54</v>
      </c>
      <c r="B18" s="14" t="s">
        <v>22</v>
      </c>
      <c r="C18" s="15">
        <f>WORKDAY(D17,1,Праздники)</f>
        <v>44225</v>
      </c>
      <c r="D18" s="15">
        <f>C18+40</f>
        <v>44265</v>
      </c>
      <c r="E18" s="16">
        <f>NETWORKDAYS(C18,D18,Праздники)</f>
        <v>28</v>
      </c>
      <c r="F18" s="16">
        <f t="shared" si="0"/>
        <v>40</v>
      </c>
      <c r="G18" s="17" t="s">
        <v>23</v>
      </c>
      <c r="H18" s="18" t="s">
        <v>16</v>
      </c>
      <c r="I18" s="17" t="s">
        <v>41</v>
      </c>
    </row>
    <row r="19" spans="1:9" ht="45" outlineLevel="2" x14ac:dyDescent="0.25">
      <c r="A19" s="13" t="s">
        <v>57</v>
      </c>
      <c r="B19" s="14" t="s">
        <v>26</v>
      </c>
      <c r="C19" s="15">
        <f>D18</f>
        <v>44265</v>
      </c>
      <c r="D19" s="15">
        <f>D16</f>
        <v>44518</v>
      </c>
      <c r="E19" s="16">
        <f>NETWORKDAYS(C19,D19,Праздники)</f>
        <v>174</v>
      </c>
      <c r="F19" s="16">
        <f t="shared" si="0"/>
        <v>253</v>
      </c>
      <c r="G19" s="17" t="str">
        <f>G16</f>
        <v>Проектно-сметная документация (стадии П и Р), с положительным заключением государственной экспертизы и необходимыми согласованиями</v>
      </c>
      <c r="H19" s="18" t="s">
        <v>27</v>
      </c>
      <c r="I19" s="17" t="s">
        <v>16</v>
      </c>
    </row>
    <row r="20" spans="1:9" ht="45" outlineLevel="2" x14ac:dyDescent="0.25">
      <c r="A20" s="13" t="s">
        <v>90</v>
      </c>
      <c r="B20" s="14" t="s">
        <v>28</v>
      </c>
      <c r="C20" s="15">
        <f>C19</f>
        <v>44265</v>
      </c>
      <c r="D20" s="15">
        <f>WORKDAY(C20,E20-1,Праздники)</f>
        <v>44271</v>
      </c>
      <c r="E20" s="18">
        <v>5</v>
      </c>
      <c r="F20" s="16">
        <f t="shared" si="0"/>
        <v>6</v>
      </c>
      <c r="G20" s="17" t="s">
        <v>29</v>
      </c>
      <c r="H20" s="18" t="s">
        <v>27</v>
      </c>
      <c r="I20" s="17" t="s">
        <v>16</v>
      </c>
    </row>
    <row r="21" spans="1:9" ht="30" outlineLevel="2" x14ac:dyDescent="0.25">
      <c r="A21" s="13" t="s">
        <v>91</v>
      </c>
      <c r="B21" s="14" t="s">
        <v>30</v>
      </c>
      <c r="C21" s="15">
        <f>D20</f>
        <v>44271</v>
      </c>
      <c r="D21" s="15">
        <f>WORKDAY(C21,E21-1,Праздники)</f>
        <v>44284</v>
      </c>
      <c r="E21" s="18">
        <v>10</v>
      </c>
      <c r="F21" s="16">
        <f t="shared" si="0"/>
        <v>13</v>
      </c>
      <c r="G21" s="17" t="s">
        <v>31</v>
      </c>
      <c r="H21" s="17" t="s">
        <v>15</v>
      </c>
      <c r="I21" s="17" t="s">
        <v>16</v>
      </c>
    </row>
    <row r="22" spans="1:9" ht="30" outlineLevel="2" x14ac:dyDescent="0.25">
      <c r="A22" s="13" t="s">
        <v>92</v>
      </c>
      <c r="B22" s="14" t="s">
        <v>33</v>
      </c>
      <c r="C22" s="15">
        <f>D20</f>
        <v>44271</v>
      </c>
      <c r="D22" s="15">
        <f>WORKDAY(C22,E22-1,Праздники)</f>
        <v>44305</v>
      </c>
      <c r="E22" s="18">
        <v>25</v>
      </c>
      <c r="F22" s="16">
        <f t="shared" si="0"/>
        <v>34</v>
      </c>
      <c r="G22" s="17" t="s">
        <v>32</v>
      </c>
      <c r="H22" s="18" t="s">
        <v>27</v>
      </c>
      <c r="I22" s="17" t="s">
        <v>16</v>
      </c>
    </row>
    <row r="23" spans="1:9" ht="45" outlineLevel="2" x14ac:dyDescent="0.25">
      <c r="A23" s="13" t="s">
        <v>93</v>
      </c>
      <c r="B23" s="14" t="s">
        <v>34</v>
      </c>
      <c r="C23" s="15">
        <f>D22</f>
        <v>44305</v>
      </c>
      <c r="D23" s="15">
        <f>WORKDAY(C23,E23-1,Праздники)</f>
        <v>44439</v>
      </c>
      <c r="E23" s="18">
        <v>90</v>
      </c>
      <c r="F23" s="16">
        <f t="shared" si="0"/>
        <v>134</v>
      </c>
      <c r="G23" s="17" t="s">
        <v>36</v>
      </c>
      <c r="H23" s="18" t="s">
        <v>27</v>
      </c>
      <c r="I23" s="17" t="s">
        <v>16</v>
      </c>
    </row>
    <row r="24" spans="1:9" ht="30" outlineLevel="2" x14ac:dyDescent="0.25">
      <c r="A24" s="13" t="s">
        <v>94</v>
      </c>
      <c r="B24" s="14" t="s">
        <v>35</v>
      </c>
      <c r="C24" s="15">
        <f>C23</f>
        <v>44305</v>
      </c>
      <c r="D24" s="15">
        <f>D23</f>
        <v>44439</v>
      </c>
      <c r="E24" s="16">
        <f>NETWORKDAYS(C24,D24,Праздники)</f>
        <v>90</v>
      </c>
      <c r="F24" s="16">
        <f t="shared" si="0"/>
        <v>134</v>
      </c>
      <c r="G24" s="17" t="s">
        <v>37</v>
      </c>
      <c r="H24" s="18" t="s">
        <v>27</v>
      </c>
      <c r="I24" s="17" t="s">
        <v>16</v>
      </c>
    </row>
    <row r="25" spans="1:9" ht="30" outlineLevel="2" x14ac:dyDescent="0.25">
      <c r="A25" s="13" t="s">
        <v>95</v>
      </c>
      <c r="B25" s="14" t="s">
        <v>38</v>
      </c>
      <c r="C25" s="15">
        <f>WORKDAY(D24,1,Праздники)</f>
        <v>44440</v>
      </c>
      <c r="D25" s="15">
        <f>C25+30</f>
        <v>44470</v>
      </c>
      <c r="E25" s="16">
        <f>NETWORKDAYS(C25,D25,Праздники)</f>
        <v>23</v>
      </c>
      <c r="F25" s="16">
        <f t="shared" si="0"/>
        <v>30</v>
      </c>
      <c r="G25" s="17" t="s">
        <v>40</v>
      </c>
      <c r="H25" s="18" t="s">
        <v>27</v>
      </c>
      <c r="I25" s="17" t="s">
        <v>16</v>
      </c>
    </row>
    <row r="26" spans="1:9" ht="60" outlineLevel="2" x14ac:dyDescent="0.25">
      <c r="A26" s="13" t="s">
        <v>96</v>
      </c>
      <c r="B26" s="14" t="s">
        <v>39</v>
      </c>
      <c r="C26" s="15">
        <f>D22</f>
        <v>44305</v>
      </c>
      <c r="D26" s="15">
        <f>D25+21</f>
        <v>44491</v>
      </c>
      <c r="E26" s="16">
        <f>NETWORKDAYS(C26,D26,Праздники)</f>
        <v>128</v>
      </c>
      <c r="F26" s="16">
        <f t="shared" si="0"/>
        <v>186</v>
      </c>
      <c r="G26" s="17" t="s">
        <v>55</v>
      </c>
      <c r="H26" s="18" t="s">
        <v>27</v>
      </c>
      <c r="I26" s="17" t="s">
        <v>16</v>
      </c>
    </row>
    <row r="27" spans="1:9" ht="21.75" customHeight="1" outlineLevel="2" x14ac:dyDescent="0.25">
      <c r="A27" s="13" t="s">
        <v>59</v>
      </c>
      <c r="B27" s="14" t="s">
        <v>42</v>
      </c>
      <c r="C27" s="15">
        <f>D26+1</f>
        <v>44492</v>
      </c>
      <c r="D27" s="19">
        <f>WORKDAY(C27,E27-1,Праздники)</f>
        <v>44497</v>
      </c>
      <c r="E27" s="18">
        <v>5</v>
      </c>
      <c r="F27" s="16">
        <f t="shared" si="0"/>
        <v>5</v>
      </c>
      <c r="G27" s="17" t="s">
        <v>43</v>
      </c>
      <c r="H27" s="18" t="s">
        <v>27</v>
      </c>
      <c r="I27" s="17" t="s">
        <v>41</v>
      </c>
    </row>
    <row r="28" spans="1:9" ht="30" outlineLevel="2" x14ac:dyDescent="0.25">
      <c r="A28" s="20" t="s">
        <v>97</v>
      </c>
      <c r="B28" s="21" t="s">
        <v>49</v>
      </c>
      <c r="C28" s="22">
        <v>44591</v>
      </c>
      <c r="D28" s="22">
        <v>44926</v>
      </c>
      <c r="E28" s="24">
        <f>NETWORKDAYS(C28,D28,Праздники)</f>
        <v>232</v>
      </c>
      <c r="F28" s="24">
        <f>D28-C28</f>
        <v>335</v>
      </c>
      <c r="G28" s="25" t="s">
        <v>50</v>
      </c>
      <c r="H28" s="25" t="s">
        <v>16</v>
      </c>
      <c r="I28" s="25" t="s">
        <v>41</v>
      </c>
    </row>
    <row r="29" spans="1:9" ht="60" outlineLevel="2" x14ac:dyDescent="0.25">
      <c r="A29" s="13" t="s">
        <v>98</v>
      </c>
      <c r="B29" s="14" t="s">
        <v>52</v>
      </c>
      <c r="C29" s="15">
        <f>C28</f>
        <v>44591</v>
      </c>
      <c r="D29" s="15">
        <v>44620</v>
      </c>
      <c r="E29" s="18">
        <f>NETWORKDAYS(C29,D29,Праздники)</f>
        <v>21</v>
      </c>
      <c r="F29" s="18">
        <f>D29-C29</f>
        <v>29</v>
      </c>
      <c r="G29" s="17" t="s">
        <v>53</v>
      </c>
      <c r="H29" s="18" t="s">
        <v>16</v>
      </c>
      <c r="I29" s="17" t="s">
        <v>41</v>
      </c>
    </row>
    <row r="30" spans="1:9" ht="30" outlineLevel="2" x14ac:dyDescent="0.25">
      <c r="A30" s="13" t="s">
        <v>99</v>
      </c>
      <c r="B30" s="14" t="s">
        <v>56</v>
      </c>
      <c r="C30" s="15">
        <f>C29</f>
        <v>44591</v>
      </c>
      <c r="D30" s="15">
        <f>D29</f>
        <v>44620</v>
      </c>
      <c r="E30" s="16">
        <f>NETWORKDAYS(C30,D30,Праздники)</f>
        <v>21</v>
      </c>
      <c r="F30" s="16">
        <f t="shared" ref="F30" si="1">D30-C30</f>
        <v>29</v>
      </c>
      <c r="G30" s="17" t="s">
        <v>21</v>
      </c>
      <c r="H30" s="18" t="s">
        <v>16</v>
      </c>
      <c r="I30" s="17" t="s">
        <v>41</v>
      </c>
    </row>
    <row r="31" spans="1:9" ht="30" outlineLevel="2" x14ac:dyDescent="0.25">
      <c r="A31" s="13" t="s">
        <v>100</v>
      </c>
      <c r="B31" s="14" t="s">
        <v>58</v>
      </c>
      <c r="C31" s="15">
        <f>C30</f>
        <v>44591</v>
      </c>
      <c r="D31" s="15">
        <f>D30</f>
        <v>44620</v>
      </c>
      <c r="E31" s="16">
        <f>NETWORKDAYS(C31,D31,Праздники)</f>
        <v>21</v>
      </c>
      <c r="F31" s="16">
        <f t="shared" ref="F31" si="2">D31-C31</f>
        <v>29</v>
      </c>
      <c r="G31" s="17" t="s">
        <v>21</v>
      </c>
      <c r="H31" s="18" t="s">
        <v>16</v>
      </c>
      <c r="I31" s="17" t="s">
        <v>41</v>
      </c>
    </row>
    <row r="32" spans="1:9" ht="30" outlineLevel="2" x14ac:dyDescent="0.25">
      <c r="A32" s="13" t="s">
        <v>101</v>
      </c>
      <c r="B32" s="14" t="s">
        <v>66</v>
      </c>
      <c r="C32" s="15">
        <f>WORKDAY(D31,1,Праздники)</f>
        <v>44621</v>
      </c>
      <c r="D32" s="15">
        <f>C32+F32</f>
        <v>44661</v>
      </c>
      <c r="E32" s="16">
        <f>NETWORKDAYS(C32,D32,Праздники)</f>
        <v>28</v>
      </c>
      <c r="F32" s="16">
        <v>40</v>
      </c>
      <c r="G32" s="17" t="s">
        <v>64</v>
      </c>
      <c r="H32" s="18" t="s">
        <v>16</v>
      </c>
      <c r="I32" s="17" t="s">
        <v>41</v>
      </c>
    </row>
    <row r="33" spans="1:9" ht="30" outlineLevel="2" x14ac:dyDescent="0.25">
      <c r="A33" s="13" t="s">
        <v>102</v>
      </c>
      <c r="B33" s="14" t="s">
        <v>67</v>
      </c>
      <c r="C33" s="15">
        <f>D31+1</f>
        <v>44621</v>
      </c>
      <c r="D33" s="15">
        <f>C33+F33</f>
        <v>44661</v>
      </c>
      <c r="E33" s="16">
        <v>30</v>
      </c>
      <c r="F33" s="16">
        <v>40</v>
      </c>
      <c r="G33" s="17" t="s">
        <v>65</v>
      </c>
      <c r="H33" s="18" t="s">
        <v>16</v>
      </c>
      <c r="I33" s="17" t="s">
        <v>41</v>
      </c>
    </row>
    <row r="34" spans="1:9" outlineLevel="2" x14ac:dyDescent="0.25">
      <c r="A34" s="13" t="s">
        <v>103</v>
      </c>
      <c r="B34" s="14" t="s">
        <v>49</v>
      </c>
      <c r="C34" s="15">
        <f>D33</f>
        <v>44661</v>
      </c>
      <c r="D34" s="15">
        <f>C34+F34</f>
        <v>44781</v>
      </c>
      <c r="E34" s="16">
        <f>NETWORKDAYS(C34,D34,Праздники)</f>
        <v>79</v>
      </c>
      <c r="F34" s="16">
        <v>120</v>
      </c>
      <c r="G34" s="17"/>
      <c r="H34" s="18"/>
      <c r="I34" s="17"/>
    </row>
    <row r="35" spans="1:9" outlineLevel="2" x14ac:dyDescent="0.25">
      <c r="A35" s="13" t="s">
        <v>112</v>
      </c>
      <c r="B35" s="14" t="s">
        <v>60</v>
      </c>
      <c r="C35" s="15"/>
      <c r="D35" s="15"/>
      <c r="E35" s="18"/>
      <c r="F35" s="18"/>
      <c r="G35" s="17"/>
      <c r="H35" s="18"/>
      <c r="I35" s="17"/>
    </row>
    <row r="36" spans="1:9" outlineLevel="2" x14ac:dyDescent="0.25">
      <c r="A36" s="13" t="s">
        <v>113</v>
      </c>
      <c r="B36" s="14" t="s">
        <v>61</v>
      </c>
      <c r="C36" s="15"/>
      <c r="D36" s="15"/>
      <c r="E36" s="18"/>
      <c r="F36" s="18"/>
      <c r="G36" s="17"/>
      <c r="H36" s="18"/>
      <c r="I36" s="17"/>
    </row>
    <row r="37" spans="1:9" outlineLevel="2" x14ac:dyDescent="0.25">
      <c r="A37" s="26" t="s">
        <v>114</v>
      </c>
      <c r="B37" s="14" t="s">
        <v>62</v>
      </c>
      <c r="C37" s="15"/>
      <c r="D37" s="15"/>
      <c r="E37" s="18"/>
      <c r="F37" s="18"/>
      <c r="G37" s="17"/>
      <c r="H37" s="18"/>
      <c r="I37" s="17"/>
    </row>
    <row r="38" spans="1:9" outlineLevel="2" x14ac:dyDescent="0.25">
      <c r="A38" s="13" t="s">
        <v>115</v>
      </c>
      <c r="B38" s="14" t="s">
        <v>49</v>
      </c>
      <c r="C38" s="15"/>
      <c r="D38" s="15"/>
      <c r="E38" s="18"/>
      <c r="F38" s="18"/>
      <c r="G38" s="17"/>
      <c r="H38" s="18"/>
      <c r="I38" s="17"/>
    </row>
    <row r="39" spans="1:9" outlineLevel="2" x14ac:dyDescent="0.25">
      <c r="A39" s="13" t="s">
        <v>116</v>
      </c>
      <c r="B39" s="14" t="s">
        <v>75</v>
      </c>
      <c r="C39" s="15"/>
      <c r="D39" s="15"/>
      <c r="E39" s="18"/>
      <c r="F39" s="18"/>
      <c r="G39" s="17"/>
      <c r="H39" s="18"/>
      <c r="I39" s="17"/>
    </row>
    <row r="40" spans="1:9" outlineLevel="2" x14ac:dyDescent="0.25">
      <c r="A40" s="13" t="s">
        <v>117</v>
      </c>
      <c r="B40" s="14" t="s">
        <v>76</v>
      </c>
      <c r="C40" s="15"/>
      <c r="D40" s="15"/>
      <c r="E40" s="18"/>
      <c r="F40" s="18"/>
      <c r="G40" s="17"/>
      <c r="H40" s="18"/>
      <c r="I40" s="17"/>
    </row>
    <row r="41" spans="1:9" outlineLevel="2" x14ac:dyDescent="0.25">
      <c r="A41" s="13" t="s">
        <v>118</v>
      </c>
      <c r="B41" s="14" t="s">
        <v>108</v>
      </c>
      <c r="C41" s="15"/>
      <c r="D41" s="15"/>
      <c r="E41" s="18"/>
      <c r="F41" s="18"/>
      <c r="G41" s="17"/>
      <c r="H41" s="18"/>
      <c r="I41" s="17"/>
    </row>
    <row r="42" spans="1:9" outlineLevel="2" x14ac:dyDescent="0.25">
      <c r="A42" s="13" t="s">
        <v>119</v>
      </c>
      <c r="B42" s="14" t="s">
        <v>109</v>
      </c>
      <c r="C42" s="15"/>
      <c r="D42" s="15"/>
      <c r="E42" s="18"/>
      <c r="F42" s="18"/>
      <c r="G42" s="17"/>
      <c r="H42" s="18"/>
      <c r="I42" s="17"/>
    </row>
    <row r="43" spans="1:9" outlineLevel="2" x14ac:dyDescent="0.25">
      <c r="A43" s="32" t="s">
        <v>120</v>
      </c>
      <c r="B43" s="14" t="s">
        <v>110</v>
      </c>
      <c r="C43" s="15"/>
      <c r="D43" s="15"/>
      <c r="E43" s="18"/>
      <c r="F43" s="18"/>
      <c r="G43" s="17"/>
      <c r="H43" s="18"/>
      <c r="I43" s="17"/>
    </row>
    <row r="44" spans="1:9" outlineLevel="2" x14ac:dyDescent="0.25">
      <c r="A44" s="13" t="s">
        <v>121</v>
      </c>
      <c r="B44" s="14" t="s">
        <v>111</v>
      </c>
      <c r="C44" s="15"/>
      <c r="D44" s="15"/>
      <c r="E44" s="18"/>
      <c r="F44" s="18"/>
      <c r="G44" s="17"/>
      <c r="H44" s="18"/>
      <c r="I44" s="17"/>
    </row>
    <row r="45" spans="1:9" outlineLevel="2" x14ac:dyDescent="0.25">
      <c r="A45" s="13" t="s">
        <v>122</v>
      </c>
      <c r="B45" s="14" t="s">
        <v>122</v>
      </c>
      <c r="C45" s="15"/>
      <c r="D45" s="15"/>
      <c r="E45" s="18"/>
      <c r="F45" s="18"/>
      <c r="G45" s="17"/>
      <c r="H45" s="18"/>
      <c r="I45" s="17"/>
    </row>
    <row r="46" spans="1:9" outlineLevel="2" x14ac:dyDescent="0.25">
      <c r="A46" s="13" t="s">
        <v>123</v>
      </c>
      <c r="B46" s="14" t="s">
        <v>124</v>
      </c>
      <c r="C46" s="15"/>
      <c r="D46" s="15"/>
      <c r="E46" s="18"/>
      <c r="F46" s="18"/>
      <c r="G46" s="17"/>
      <c r="H46" s="18"/>
      <c r="I46" s="17"/>
    </row>
    <row r="47" spans="1:9" ht="105" outlineLevel="2" x14ac:dyDescent="0.25">
      <c r="A47" s="13" t="s">
        <v>70</v>
      </c>
      <c r="B47" s="14" t="s">
        <v>74</v>
      </c>
      <c r="C47" s="15"/>
      <c r="D47" s="15"/>
      <c r="E47" s="18"/>
      <c r="F47" s="18"/>
      <c r="G47" s="17" t="s">
        <v>73</v>
      </c>
      <c r="H47" s="18"/>
      <c r="I47" s="17"/>
    </row>
    <row r="48" spans="1:9" ht="30" outlineLevel="2" x14ac:dyDescent="0.25">
      <c r="A48" s="26" t="s">
        <v>71</v>
      </c>
      <c r="B48" s="14" t="s">
        <v>72</v>
      </c>
      <c r="C48" s="15"/>
      <c r="D48" s="15"/>
      <c r="E48" s="18"/>
      <c r="F48" s="18"/>
      <c r="G48" s="17" t="s">
        <v>107</v>
      </c>
      <c r="H48" s="18"/>
      <c r="I48" s="17"/>
    </row>
    <row r="49" spans="1:9" ht="30" outlineLevel="2" x14ac:dyDescent="0.25">
      <c r="A49" s="26" t="s">
        <v>63</v>
      </c>
      <c r="B49" s="14" t="s">
        <v>69</v>
      </c>
      <c r="C49" s="15"/>
      <c r="D49" s="15"/>
      <c r="E49" s="18"/>
      <c r="F49" s="18"/>
      <c r="G49" s="17"/>
      <c r="H49" s="18"/>
      <c r="I49" s="17"/>
    </row>
    <row r="50" spans="1:9" outlineLevel="2" x14ac:dyDescent="0.25">
      <c r="A50" s="26"/>
      <c r="B50" s="14"/>
      <c r="C50" s="15"/>
      <c r="D50" s="15"/>
      <c r="E50" s="18"/>
      <c r="F50" s="18"/>
      <c r="G50" s="17"/>
      <c r="H50" s="18"/>
      <c r="I50" s="17"/>
    </row>
    <row r="51" spans="1:9" outlineLevel="2" x14ac:dyDescent="0.25">
      <c r="A51" s="26"/>
      <c r="B51" s="14"/>
      <c r="C51" s="15"/>
      <c r="D51" s="15"/>
      <c r="E51" s="18"/>
      <c r="F51" s="18"/>
      <c r="G51" s="17"/>
      <c r="H51" s="18"/>
      <c r="I51" s="17"/>
    </row>
    <row r="52" spans="1:9" outlineLevel="2" x14ac:dyDescent="0.25">
      <c r="A52" s="26" t="s">
        <v>68</v>
      </c>
      <c r="B52" s="14" t="s">
        <v>42</v>
      </c>
      <c r="C52" s="15"/>
      <c r="D52" s="15"/>
      <c r="E52" s="18"/>
      <c r="F52" s="18"/>
      <c r="G52" s="25" t="s">
        <v>50</v>
      </c>
      <c r="H52" s="18"/>
      <c r="I52" s="17"/>
    </row>
    <row r="55" spans="1:9" x14ac:dyDescent="0.25">
      <c r="D55" s="5" t="s">
        <v>104</v>
      </c>
    </row>
    <row r="57" spans="1:9" x14ac:dyDescent="0.25">
      <c r="D57" s="5" t="s">
        <v>105</v>
      </c>
    </row>
  </sheetData>
  <mergeCells count="5">
    <mergeCell ref="H1:I1"/>
    <mergeCell ref="H2:I2"/>
    <mergeCell ref="H3:I3"/>
    <mergeCell ref="H4:I4"/>
    <mergeCell ref="H5:I5"/>
  </mergeCells>
  <pageMargins left="0.7" right="0.7" top="0.75" bottom="0.75" header="0.3" footer="0.3"/>
  <pageSetup paperSize="2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"/>
  <sheetViews>
    <sheetView topLeftCell="A3" workbookViewId="0">
      <selection activeCell="E39" sqref="E39"/>
    </sheetView>
  </sheetViews>
  <sheetFormatPr defaultRowHeight="15" x14ac:dyDescent="0.25"/>
  <cols>
    <col min="1" max="1" width="18" customWidth="1"/>
  </cols>
  <sheetData>
    <row r="1" spans="1:1" x14ac:dyDescent="0.25">
      <c r="A1" t="s">
        <v>17</v>
      </c>
    </row>
    <row r="2" spans="1:1" x14ac:dyDescent="0.25">
      <c r="A2" s="9">
        <v>44197</v>
      </c>
    </row>
    <row r="3" spans="1:1" x14ac:dyDescent="0.25">
      <c r="A3" s="9">
        <v>44320</v>
      </c>
    </row>
    <row r="4" spans="1:1" x14ac:dyDescent="0.25">
      <c r="A4" s="9">
        <v>44321</v>
      </c>
    </row>
    <row r="5" spans="1:1" x14ac:dyDescent="0.25">
      <c r="A5" s="9">
        <v>44322</v>
      </c>
    </row>
    <row r="6" spans="1:1" x14ac:dyDescent="0.25">
      <c r="A6" s="9">
        <v>44323</v>
      </c>
    </row>
    <row r="7" spans="1:1" x14ac:dyDescent="0.25">
      <c r="A7" s="9">
        <v>44324</v>
      </c>
    </row>
    <row r="8" spans="1:1" x14ac:dyDescent="0.25">
      <c r="A8" s="9">
        <v>44339</v>
      </c>
    </row>
    <row r="9" spans="1:1" x14ac:dyDescent="0.25">
      <c r="A9" s="9">
        <v>44263</v>
      </c>
    </row>
    <row r="10" spans="1:1" x14ac:dyDescent="0.25">
      <c r="A10" s="9">
        <v>44319</v>
      </c>
    </row>
    <row r="11" spans="1:1" x14ac:dyDescent="0.25">
      <c r="A11" s="9">
        <v>44326</v>
      </c>
    </row>
    <row r="12" spans="1:1" x14ac:dyDescent="0.25">
      <c r="A12" s="9">
        <v>44361</v>
      </c>
    </row>
    <row r="13" spans="1:1" x14ac:dyDescent="0.25">
      <c r="A13" s="9">
        <v>44504</v>
      </c>
    </row>
    <row r="14" spans="1:1" x14ac:dyDescent="0.25">
      <c r="A14" s="9">
        <v>44562</v>
      </c>
    </row>
    <row r="15" spans="1:1" x14ac:dyDescent="0.25">
      <c r="A15" s="9">
        <v>44685</v>
      </c>
    </row>
    <row r="16" spans="1:1" x14ac:dyDescent="0.25">
      <c r="A16" s="9">
        <v>44686</v>
      </c>
    </row>
    <row r="17" spans="1:1" x14ac:dyDescent="0.25">
      <c r="A17" s="9">
        <v>44687</v>
      </c>
    </row>
    <row r="18" spans="1:1" x14ac:dyDescent="0.25">
      <c r="A18" s="9">
        <v>44688</v>
      </c>
    </row>
    <row r="19" spans="1:1" x14ac:dyDescent="0.25">
      <c r="A19" s="9">
        <v>44689</v>
      </c>
    </row>
    <row r="20" spans="1:1" x14ac:dyDescent="0.25">
      <c r="A20" s="9">
        <v>44704</v>
      </c>
    </row>
    <row r="21" spans="1:1" x14ac:dyDescent="0.25">
      <c r="A21" s="9">
        <v>44628</v>
      </c>
    </row>
    <row r="22" spans="1:1" x14ac:dyDescent="0.25">
      <c r="A22" s="9">
        <v>44684</v>
      </c>
    </row>
    <row r="23" spans="1:1" x14ac:dyDescent="0.25">
      <c r="A23" s="9">
        <v>44691</v>
      </c>
    </row>
    <row r="24" spans="1:1" x14ac:dyDescent="0.25">
      <c r="A24" s="9">
        <v>44726</v>
      </c>
    </row>
    <row r="25" spans="1:1" x14ac:dyDescent="0.25">
      <c r="A25" s="9">
        <v>44504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Праздники</vt:lpstr>
      <vt:lpstr>График выполнения этапа 1</vt:lpstr>
      <vt:lpstr>Праздники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Меженный Евгений Викторович</dc:creator>
  <cp:lastModifiedBy>Меженный Евгений Викторович</cp:lastModifiedBy>
  <dcterms:created xsi:type="dcterms:W3CDTF">2020-07-10T08:29:21Z</dcterms:created>
  <dcterms:modified xsi:type="dcterms:W3CDTF">2020-07-16T08:55:14Z</dcterms:modified>
</cp:coreProperties>
</file>